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80" windowWidth="31240" windowHeight="17520" activeTab="1"/>
  </bookViews>
  <sheets>
    <sheet name="TP front" sheetId="1" r:id="rId1"/>
    <sheet name="TP Back" sheetId="2" r:id="rId2"/>
  </sheets>
  <definedNames>
    <definedName name="_xlnm.Print_Area" localSheetId="1">'TP Back'!$A$2:$P$30</definedName>
    <definedName name="_xlnm.Print_Area" localSheetId="0">'TP front'!$A$2:$P$30</definedName>
  </definedNames>
  <calcPr fullCalcOnLoad="1"/>
</workbook>
</file>

<file path=xl/sharedStrings.xml><?xml version="1.0" encoding="utf-8"?>
<sst xmlns="http://schemas.openxmlformats.org/spreadsheetml/2006/main" count="114" uniqueCount="35">
  <si>
    <t>Play starts at</t>
  </si>
  <si>
    <t>with</t>
  </si>
  <si>
    <t>minutes allowed per hole</t>
  </si>
  <si>
    <t>Flight</t>
  </si>
  <si>
    <t>Third</t>
  </si>
  <si>
    <t>Starting Hole</t>
  </si>
  <si>
    <t>Total</t>
  </si>
  <si>
    <t>HCP</t>
  </si>
  <si>
    <t>Net</t>
  </si>
  <si>
    <t>Adj</t>
  </si>
  <si>
    <t>Index</t>
  </si>
  <si>
    <t>Red</t>
  </si>
  <si>
    <t>Par</t>
  </si>
  <si>
    <t>Womens' HCP</t>
  </si>
  <si>
    <t>FLAG IN HOLE:</t>
  </si>
  <si>
    <t>Player signature:</t>
  </si>
  <si>
    <t>Attest:</t>
  </si>
  <si>
    <t>Red Tees slope</t>
  </si>
  <si>
    <t>Hole #</t>
  </si>
  <si>
    <t>Net Best Ball</t>
  </si>
  <si>
    <t>BACK RED TEES</t>
  </si>
  <si>
    <t xml:space="preserve">Do NOT post your score </t>
  </si>
  <si>
    <t>Captains will post for you!</t>
  </si>
  <si>
    <t>Player's Name</t>
  </si>
  <si>
    <t>Player's Name</t>
  </si>
  <si>
    <t>Players' Club Name</t>
  </si>
  <si>
    <t>Players' Club Name</t>
  </si>
  <si>
    <r>
      <t xml:space="preserve">FRONT </t>
    </r>
    <r>
      <rPr>
        <b/>
        <sz val="10"/>
        <color indexed="10"/>
        <rFont val="Verdana"/>
        <family val="0"/>
      </rPr>
      <t>RED</t>
    </r>
    <r>
      <rPr>
        <b/>
        <sz val="10"/>
        <rFont val="Verdana"/>
        <family val="0"/>
      </rPr>
      <t xml:space="preserve"> TEES</t>
    </r>
  </si>
  <si>
    <r>
      <t>Red</t>
    </r>
    <r>
      <rPr>
        <sz val="10"/>
        <color indexed="8"/>
        <rFont val="Arial"/>
        <family val="2"/>
      </rPr>
      <t xml:space="preserve"> Tees slope</t>
    </r>
  </si>
  <si>
    <r>
      <t>FRONT</t>
    </r>
    <r>
      <rPr>
        <b/>
        <sz val="10"/>
        <color indexed="10"/>
        <rFont val="Verdana"/>
        <family val="0"/>
      </rPr>
      <t xml:space="preserve"> RED</t>
    </r>
    <r>
      <rPr>
        <b/>
        <sz val="10"/>
        <rFont val="Verdana"/>
        <family val="0"/>
      </rPr>
      <t xml:space="preserve"> TEES</t>
    </r>
  </si>
  <si>
    <t>Type Club Name Here</t>
  </si>
  <si>
    <t>Day &amp; Date of Play</t>
  </si>
  <si>
    <t>Type Club Name Here</t>
  </si>
  <si>
    <t>Day and Date of Play</t>
  </si>
  <si>
    <t>Competitors' Club Here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</si>
</sst>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7">
    <font>
      <sz val="10"/>
      <name val="Verdana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0"/>
    </font>
    <font>
      <b/>
      <sz val="11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Comic Sans MS"/>
      <family val="4"/>
    </font>
    <font>
      <b/>
      <sz val="11"/>
      <color indexed="10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0"/>
      <color indexed="10"/>
      <name val="Arial"/>
      <family val="0"/>
    </font>
    <font>
      <b/>
      <sz val="16"/>
      <color indexed="1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20" fontId="0" fillId="0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164" fontId="5" fillId="23" borderId="12" xfId="0" applyNumberFormat="1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6" fillId="23" borderId="12" xfId="0" applyFont="1" applyFill="1" applyBorder="1" applyAlignment="1">
      <alignment horizontal="center" vertical="center"/>
    </xf>
    <xf numFmtId="20" fontId="8" fillId="2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23" borderId="27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6" fillId="23" borderId="12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35" fillId="0" borderId="3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0" fillId="0" borderId="38" xfId="0" applyFont="1" applyBorder="1" applyAlignment="1">
      <alignment horizontal="center" vertical="top"/>
    </xf>
    <xf numFmtId="0" fontId="3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36" fillId="0" borderId="12" xfId="0" applyFont="1" applyFill="1" applyBorder="1" applyAlignment="1">
      <alignment horizontal="right" vertical="top"/>
    </xf>
    <xf numFmtId="0" fontId="36" fillId="0" borderId="12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showGridLines="0" view="pageLayout" zoomScaleNormal="90" workbookViewId="0" topLeftCell="A1">
      <selection activeCell="B21" sqref="B21"/>
    </sheetView>
  </sheetViews>
  <sheetFormatPr defaultColWidth="10.875" defaultRowHeight="12.75"/>
  <cols>
    <col min="1" max="1" width="19.375" style="1" customWidth="1"/>
    <col min="2" max="2" width="6.00390625" style="1" customWidth="1"/>
    <col min="3" max="3" width="4.75390625" style="1" customWidth="1"/>
    <col min="4" max="13" width="5.375" style="1" customWidth="1"/>
    <col min="14" max="14" width="5.375" style="2" customWidth="1"/>
    <col min="15" max="16" width="5.375" style="3" customWidth="1"/>
    <col min="17" max="16384" width="10.875" style="1" customWidth="1"/>
  </cols>
  <sheetData>
    <row r="1" ht="7.5" customHeight="1" thickBot="1"/>
    <row r="2" spans="1:16" ht="15.75" customHeight="1">
      <c r="A2" s="63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15.75" customHeight="1">
      <c r="A3" s="66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ht="15.75" customHeight="1">
      <c r="A4" s="38" t="s">
        <v>27</v>
      </c>
      <c r="B4" s="56"/>
      <c r="C4" s="69" t="s">
        <v>0</v>
      </c>
      <c r="D4" s="70"/>
      <c r="E4" s="71"/>
      <c r="F4" s="44">
        <v>0.3541666666666667</v>
      </c>
      <c r="G4" s="6" t="s">
        <v>1</v>
      </c>
      <c r="H4" s="45">
        <v>18</v>
      </c>
      <c r="I4" s="55" t="s">
        <v>2</v>
      </c>
      <c r="J4" s="50"/>
      <c r="K4" s="50"/>
      <c r="L4" s="50"/>
      <c r="M4" s="51"/>
      <c r="N4" s="17"/>
      <c r="O4" s="18"/>
      <c r="P4" s="19"/>
    </row>
    <row r="5" spans="1:16" ht="15.75" customHeight="1">
      <c r="A5" s="16" t="s">
        <v>3</v>
      </c>
      <c r="B5" s="58"/>
      <c r="C5" s="9" t="s">
        <v>18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 t="s">
        <v>6</v>
      </c>
      <c r="N5" s="36"/>
      <c r="O5" s="37"/>
      <c r="P5" s="54"/>
    </row>
    <row r="6" spans="1:16" ht="15.75" customHeight="1">
      <c r="A6" s="16" t="s">
        <v>5</v>
      </c>
      <c r="B6" s="52"/>
      <c r="C6" s="32" t="s">
        <v>11</v>
      </c>
      <c r="D6" s="10">
        <v>292</v>
      </c>
      <c r="E6" s="10">
        <v>361</v>
      </c>
      <c r="F6" s="10">
        <v>341</v>
      </c>
      <c r="G6" s="10">
        <v>117</v>
      </c>
      <c r="H6" s="10">
        <v>491</v>
      </c>
      <c r="I6" s="10">
        <v>169</v>
      </c>
      <c r="J6" s="10">
        <v>479</v>
      </c>
      <c r="K6" s="10">
        <v>269</v>
      </c>
      <c r="L6" s="10">
        <v>387</v>
      </c>
      <c r="M6" s="9">
        <f>SUM(D6:L6)</f>
        <v>2906</v>
      </c>
      <c r="N6" s="21"/>
      <c r="O6" s="22"/>
      <c r="P6" s="23"/>
    </row>
    <row r="7" spans="1:16" ht="15.75" customHeight="1">
      <c r="A7" s="60" t="s">
        <v>28</v>
      </c>
      <c r="B7" s="57">
        <v>132</v>
      </c>
      <c r="C7" s="33" t="s">
        <v>12</v>
      </c>
      <c r="D7" s="9">
        <v>4</v>
      </c>
      <c r="E7" s="9">
        <v>4</v>
      </c>
      <c r="F7" s="9">
        <v>4</v>
      </c>
      <c r="G7" s="9">
        <v>3</v>
      </c>
      <c r="H7" s="9">
        <v>5</v>
      </c>
      <c r="I7" s="9">
        <v>3</v>
      </c>
      <c r="J7" s="9">
        <v>5</v>
      </c>
      <c r="K7" s="9">
        <v>4</v>
      </c>
      <c r="L7" s="9">
        <v>4</v>
      </c>
      <c r="M7" s="9">
        <f>SUM(D7:L7)</f>
        <v>36</v>
      </c>
      <c r="N7" s="9" t="s">
        <v>7</v>
      </c>
      <c r="O7" s="9" t="s">
        <v>8</v>
      </c>
      <c r="P7" s="20" t="s">
        <v>9</v>
      </c>
    </row>
    <row r="8" spans="1:16" ht="15.75" customHeight="1">
      <c r="A8" s="59" t="s">
        <v>26</v>
      </c>
      <c r="B8" s="39" t="s">
        <v>10</v>
      </c>
      <c r="C8" s="5" t="s">
        <v>7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24"/>
      <c r="P8" s="25"/>
    </row>
    <row r="9" spans="1:16" ht="24" customHeight="1">
      <c r="A9" s="49" t="s">
        <v>23</v>
      </c>
      <c r="B9" s="46"/>
      <c r="C9" s="26">
        <f>ROUND(B9*B7/113,0)</f>
        <v>0</v>
      </c>
      <c r="D9" s="88"/>
      <c r="E9" s="88"/>
      <c r="F9" s="88"/>
      <c r="G9" s="88"/>
      <c r="H9" s="88"/>
      <c r="I9" s="88"/>
      <c r="J9" s="88"/>
      <c r="K9" s="88"/>
      <c r="L9" s="88"/>
      <c r="M9" s="9"/>
      <c r="N9" s="27">
        <f>C9</f>
        <v>0</v>
      </c>
      <c r="O9" s="28"/>
      <c r="P9" s="25"/>
    </row>
    <row r="10" spans="1:16" ht="24" customHeight="1" thickBot="1">
      <c r="A10" s="49" t="s">
        <v>24</v>
      </c>
      <c r="B10" s="46"/>
      <c r="C10" s="26">
        <f>ROUND(B10*B$7/113,0)</f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41"/>
      <c r="N10" s="29">
        <f>C10</f>
        <v>0</v>
      </c>
      <c r="O10" s="30"/>
      <c r="P10" s="31"/>
    </row>
    <row r="11" spans="1:16" ht="24" customHeight="1" thickBot="1">
      <c r="A11" s="43"/>
      <c r="B11" s="73" t="s">
        <v>19</v>
      </c>
      <c r="C11" s="74"/>
      <c r="D11" s="9"/>
      <c r="E11" s="9"/>
      <c r="F11" s="9"/>
      <c r="G11" s="9"/>
      <c r="H11" s="9"/>
      <c r="I11" s="9"/>
      <c r="J11" s="9"/>
      <c r="K11" s="9"/>
      <c r="L11" s="36"/>
      <c r="M11" s="42"/>
      <c r="N11" s="40"/>
      <c r="O11" s="22"/>
      <c r="P11" s="19"/>
    </row>
    <row r="12" spans="1:16" ht="15" customHeight="1">
      <c r="A12" s="4"/>
      <c r="B12" s="61" t="s">
        <v>13</v>
      </c>
      <c r="C12" s="62"/>
      <c r="D12" s="9">
        <v>13</v>
      </c>
      <c r="E12" s="9">
        <v>7</v>
      </c>
      <c r="F12" s="9">
        <v>11</v>
      </c>
      <c r="G12" s="9">
        <v>15</v>
      </c>
      <c r="H12" s="9">
        <v>1</v>
      </c>
      <c r="I12" s="9">
        <v>17</v>
      </c>
      <c r="J12" s="9">
        <v>3</v>
      </c>
      <c r="K12" s="9">
        <v>9</v>
      </c>
      <c r="L12" s="9">
        <v>5</v>
      </c>
      <c r="M12" s="32"/>
      <c r="N12" s="35"/>
      <c r="O12" s="18"/>
      <c r="P12" s="19"/>
    </row>
    <row r="13" spans="1:16" ht="12" customHeight="1">
      <c r="A13" s="4"/>
      <c r="B13" s="83" t="s">
        <v>14</v>
      </c>
      <c r="C13" s="84"/>
      <c r="D13" s="47">
        <f>IF(D$5&gt;=$B$6,$F$4+(D$5-$B$6+1)*$H$4/1440,$L$13+(D$5*$H$4/1440))</f>
        <v>0.3791666666666667</v>
      </c>
      <c r="E13" s="47">
        <f aca="true" t="shared" si="0" ref="E13:L13">IF(E$5&gt;=$B$6,$F$4+(E$5-$B$6+1)*$H$4/1440,$L$13+(E$5*$H$4/1440))</f>
        <v>0.39166666666666666</v>
      </c>
      <c r="F13" s="47">
        <f t="shared" si="0"/>
        <v>0.4041666666666667</v>
      </c>
      <c r="G13" s="47">
        <f t="shared" si="0"/>
        <v>0.4166666666666667</v>
      </c>
      <c r="H13" s="47">
        <f t="shared" si="0"/>
        <v>0.4291666666666667</v>
      </c>
      <c r="I13" s="47">
        <f t="shared" si="0"/>
        <v>0.44166666666666665</v>
      </c>
      <c r="J13" s="47">
        <f t="shared" si="0"/>
        <v>0.4541666666666667</v>
      </c>
      <c r="K13" s="47">
        <f t="shared" si="0"/>
        <v>0.4666666666666667</v>
      </c>
      <c r="L13" s="47">
        <f t="shared" si="0"/>
        <v>0.4791666666666667</v>
      </c>
      <c r="M13" s="47"/>
      <c r="N13" s="35"/>
      <c r="O13" s="18"/>
      <c r="P13" s="19"/>
    </row>
    <row r="14" spans="1:16" ht="24.75" customHeight="1">
      <c r="A14" s="85" t="s">
        <v>21</v>
      </c>
      <c r="B14" s="86"/>
      <c r="C14" s="81" t="s">
        <v>15</v>
      </c>
      <c r="D14" s="82"/>
      <c r="E14" s="82"/>
      <c r="F14" s="82"/>
      <c r="G14" s="72"/>
      <c r="H14" s="72"/>
      <c r="I14" s="72"/>
      <c r="J14" s="72"/>
      <c r="K14" s="75"/>
      <c r="L14" s="76"/>
      <c r="M14" s="76"/>
      <c r="N14" s="11"/>
      <c r="O14" s="7"/>
      <c r="P14" s="8"/>
    </row>
    <row r="15" spans="1:16" s="15" customFormat="1" ht="24.75" customHeight="1" thickBot="1">
      <c r="A15" s="77" t="s">
        <v>22</v>
      </c>
      <c r="B15" s="78"/>
      <c r="C15" s="79" t="s">
        <v>16</v>
      </c>
      <c r="D15" s="80"/>
      <c r="E15" s="80"/>
      <c r="F15" s="80"/>
      <c r="G15" s="80"/>
      <c r="H15" s="80"/>
      <c r="I15" s="80"/>
      <c r="J15" s="80"/>
      <c r="K15" s="80"/>
      <c r="L15" s="80"/>
      <c r="M15" s="87"/>
      <c r="N15" s="12"/>
      <c r="O15" s="13"/>
      <c r="P15" s="14"/>
    </row>
    <row r="16" ht="60" customHeight="1" thickBot="1"/>
    <row r="17" spans="1:16" ht="15.75" customHeight="1">
      <c r="A17" s="63" t="s">
        <v>32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15.75" customHeight="1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ht="15.75" customHeight="1">
      <c r="A19" s="38" t="s">
        <v>29</v>
      </c>
      <c r="B19" s="56"/>
      <c r="C19" s="69" t="s">
        <v>0</v>
      </c>
      <c r="D19" s="70"/>
      <c r="E19" s="71"/>
      <c r="F19" s="44">
        <v>0.3541666666666667</v>
      </c>
      <c r="G19" s="6" t="s">
        <v>1</v>
      </c>
      <c r="H19" s="45">
        <v>18</v>
      </c>
      <c r="I19" s="55" t="s">
        <v>2</v>
      </c>
      <c r="J19" s="50"/>
      <c r="K19" s="50"/>
      <c r="L19" s="50"/>
      <c r="M19" s="51"/>
      <c r="N19" s="17"/>
      <c r="O19" s="18"/>
      <c r="P19" s="19"/>
    </row>
    <row r="20" spans="1:16" ht="15.75" customHeight="1">
      <c r="A20" s="16" t="s">
        <v>3</v>
      </c>
      <c r="B20" s="58"/>
      <c r="C20" s="9" t="s">
        <v>18</v>
      </c>
      <c r="D20" s="9">
        <v>1</v>
      </c>
      <c r="E20" s="9">
        <v>2</v>
      </c>
      <c r="F20" s="9">
        <v>3</v>
      </c>
      <c r="G20" s="9">
        <v>4</v>
      </c>
      <c r="H20" s="9">
        <v>5</v>
      </c>
      <c r="I20" s="9">
        <v>6</v>
      </c>
      <c r="J20" s="9">
        <v>7</v>
      </c>
      <c r="K20" s="9">
        <v>8</v>
      </c>
      <c r="L20" s="9">
        <v>9</v>
      </c>
      <c r="M20" s="9" t="s">
        <v>6</v>
      </c>
      <c r="N20" s="36"/>
      <c r="O20" s="37"/>
      <c r="P20" s="54"/>
    </row>
    <row r="21" spans="1:16" ht="15.75" customHeight="1">
      <c r="A21" s="16" t="s">
        <v>5</v>
      </c>
      <c r="B21" s="52"/>
      <c r="C21" s="32" t="s">
        <v>11</v>
      </c>
      <c r="D21" s="10">
        <v>292</v>
      </c>
      <c r="E21" s="10">
        <v>361</v>
      </c>
      <c r="F21" s="10">
        <v>341</v>
      </c>
      <c r="G21" s="10">
        <v>117</v>
      </c>
      <c r="H21" s="10">
        <v>491</v>
      </c>
      <c r="I21" s="10">
        <v>169</v>
      </c>
      <c r="J21" s="10">
        <v>479</v>
      </c>
      <c r="K21" s="10">
        <v>269</v>
      </c>
      <c r="L21" s="10">
        <v>387</v>
      </c>
      <c r="M21" s="9">
        <f>SUM(D21:L21)</f>
        <v>2906</v>
      </c>
      <c r="N21" s="21"/>
      <c r="O21" s="22"/>
      <c r="P21" s="23"/>
    </row>
    <row r="22" spans="1:16" ht="15.75" customHeight="1">
      <c r="A22" s="60" t="s">
        <v>28</v>
      </c>
      <c r="B22" s="57">
        <v>132</v>
      </c>
      <c r="C22" s="33" t="s">
        <v>12</v>
      </c>
      <c r="D22" s="9">
        <v>4</v>
      </c>
      <c r="E22" s="9">
        <v>4</v>
      </c>
      <c r="F22" s="9">
        <v>4</v>
      </c>
      <c r="G22" s="9">
        <v>3</v>
      </c>
      <c r="H22" s="9">
        <v>5</v>
      </c>
      <c r="I22" s="9">
        <v>3</v>
      </c>
      <c r="J22" s="9">
        <v>5</v>
      </c>
      <c r="K22" s="9">
        <v>4</v>
      </c>
      <c r="L22" s="9">
        <v>4</v>
      </c>
      <c r="M22" s="9">
        <f>SUM(D22:L22)</f>
        <v>36</v>
      </c>
      <c r="N22" s="9" t="s">
        <v>7</v>
      </c>
      <c r="O22" s="9" t="s">
        <v>8</v>
      </c>
      <c r="P22" s="20" t="s">
        <v>9</v>
      </c>
    </row>
    <row r="23" spans="1:16" ht="15.75" customHeight="1">
      <c r="A23" s="59" t="s">
        <v>25</v>
      </c>
      <c r="B23" s="39" t="s">
        <v>10</v>
      </c>
      <c r="C23" s="5" t="s">
        <v>7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4"/>
      <c r="P23" s="25"/>
    </row>
    <row r="24" spans="1:16" ht="24" customHeight="1">
      <c r="A24" s="49" t="s">
        <v>23</v>
      </c>
      <c r="B24" s="46"/>
      <c r="C24" s="26">
        <f>ROUND(B24*B22/113,0)</f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9"/>
      <c r="N24" s="27">
        <f>C24</f>
        <v>0</v>
      </c>
      <c r="O24" s="28"/>
      <c r="P24" s="25"/>
    </row>
    <row r="25" spans="1:16" ht="24" customHeight="1" thickBot="1">
      <c r="A25" s="49" t="s">
        <v>24</v>
      </c>
      <c r="B25" s="46"/>
      <c r="C25" s="26">
        <f>ROUND(B25*B$7/113,0)</f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41"/>
      <c r="N25" s="29">
        <f>C25</f>
        <v>0</v>
      </c>
      <c r="O25" s="30"/>
      <c r="P25" s="31"/>
    </row>
    <row r="26" spans="1:16" ht="24" customHeight="1" thickBot="1">
      <c r="A26" s="43"/>
      <c r="B26" s="73" t="s">
        <v>19</v>
      </c>
      <c r="C26" s="74"/>
      <c r="D26" s="9"/>
      <c r="E26" s="9"/>
      <c r="F26" s="9"/>
      <c r="G26" s="9"/>
      <c r="H26" s="9"/>
      <c r="I26" s="9"/>
      <c r="J26" s="9"/>
      <c r="K26" s="9"/>
      <c r="L26" s="36"/>
      <c r="M26" s="42"/>
      <c r="N26" s="40"/>
      <c r="O26" s="22"/>
      <c r="P26" s="19"/>
    </row>
    <row r="27" spans="1:16" ht="15" customHeight="1">
      <c r="A27" s="4"/>
      <c r="B27" s="61" t="s">
        <v>13</v>
      </c>
      <c r="C27" s="62"/>
      <c r="D27" s="9">
        <v>13</v>
      </c>
      <c r="E27" s="9">
        <v>7</v>
      </c>
      <c r="F27" s="9">
        <v>11</v>
      </c>
      <c r="G27" s="9">
        <v>15</v>
      </c>
      <c r="H27" s="9">
        <v>1</v>
      </c>
      <c r="I27" s="9">
        <v>17</v>
      </c>
      <c r="J27" s="9">
        <v>3</v>
      </c>
      <c r="K27" s="9">
        <v>9</v>
      </c>
      <c r="L27" s="9">
        <v>5</v>
      </c>
      <c r="M27" s="32"/>
      <c r="N27" s="35"/>
      <c r="O27" s="18"/>
      <c r="P27" s="19"/>
    </row>
    <row r="28" spans="1:16" ht="12" customHeight="1">
      <c r="A28" s="4"/>
      <c r="B28" s="83" t="s">
        <v>14</v>
      </c>
      <c r="C28" s="84"/>
      <c r="D28" s="47">
        <f aca="true" t="shared" si="1" ref="D28:L28">IF(D$20&gt;=$B$21,$F$19+(D$20-$B$21+1)*$H$4/1440,$L$28+(D$20*$H$4/1440))</f>
        <v>0.3791666666666667</v>
      </c>
      <c r="E28" s="47">
        <f t="shared" si="1"/>
        <v>0.39166666666666666</v>
      </c>
      <c r="F28" s="47">
        <f t="shared" si="1"/>
        <v>0.4041666666666667</v>
      </c>
      <c r="G28" s="47">
        <f t="shared" si="1"/>
        <v>0.4166666666666667</v>
      </c>
      <c r="H28" s="47">
        <f t="shared" si="1"/>
        <v>0.4291666666666667</v>
      </c>
      <c r="I28" s="47">
        <f t="shared" si="1"/>
        <v>0.44166666666666665</v>
      </c>
      <c r="J28" s="47">
        <f t="shared" si="1"/>
        <v>0.4541666666666667</v>
      </c>
      <c r="K28" s="47">
        <f t="shared" si="1"/>
        <v>0.4666666666666667</v>
      </c>
      <c r="L28" s="47">
        <f t="shared" si="1"/>
        <v>0.4791666666666667</v>
      </c>
      <c r="M28" s="34"/>
      <c r="N28" s="35"/>
      <c r="O28" s="18"/>
      <c r="P28" s="19"/>
    </row>
    <row r="29" spans="1:16" ht="24.75" customHeight="1">
      <c r="A29" s="85" t="s">
        <v>21</v>
      </c>
      <c r="B29" s="86"/>
      <c r="C29" s="81" t="s">
        <v>15</v>
      </c>
      <c r="D29" s="82"/>
      <c r="E29" s="82"/>
      <c r="F29" s="82"/>
      <c r="G29" s="72"/>
      <c r="H29" s="72"/>
      <c r="I29" s="72"/>
      <c r="J29" s="72"/>
      <c r="K29" s="75"/>
      <c r="L29" s="76"/>
      <c r="M29" s="76"/>
      <c r="N29" s="11"/>
      <c r="O29" s="7"/>
      <c r="P29" s="8"/>
    </row>
    <row r="30" spans="1:16" s="15" customFormat="1" ht="24.75" customHeight="1" thickBot="1">
      <c r="A30" s="77" t="s">
        <v>22</v>
      </c>
      <c r="B30" s="78"/>
      <c r="C30" s="79" t="s">
        <v>16</v>
      </c>
      <c r="D30" s="80"/>
      <c r="E30" s="80"/>
      <c r="F30" s="80"/>
      <c r="G30" s="80"/>
      <c r="H30" s="80"/>
      <c r="I30" s="80"/>
      <c r="J30" s="80"/>
      <c r="K30" s="80"/>
      <c r="L30" s="80"/>
      <c r="M30" s="87"/>
      <c r="N30" s="12"/>
      <c r="O30" s="13"/>
      <c r="P30" s="14"/>
    </row>
    <row r="31" spans="1:17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15" customFormat="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>
      <c r="G42" s="48"/>
    </row>
    <row r="43" ht="33" customHeight="1"/>
    <row r="44" ht="33" customHeight="1"/>
    <row r="45" ht="17.25" customHeight="1"/>
    <row r="46" ht="13.5" customHeight="1"/>
    <row r="47" ht="24.75" customHeight="1"/>
    <row r="48" ht="24.75" customHeight="1"/>
    <row r="49" ht="12.75"/>
  </sheetData>
  <sheetProtection/>
  <mergeCells count="28">
    <mergeCell ref="A30:B30"/>
    <mergeCell ref="C30:F30"/>
    <mergeCell ref="G30:J30"/>
    <mergeCell ref="K30:M30"/>
    <mergeCell ref="A18:P18"/>
    <mergeCell ref="C19:E19"/>
    <mergeCell ref="B26:C26"/>
    <mergeCell ref="B27:C27"/>
    <mergeCell ref="B28:C28"/>
    <mergeCell ref="A29:B29"/>
    <mergeCell ref="G15:J15"/>
    <mergeCell ref="C29:F29"/>
    <mergeCell ref="G29:J29"/>
    <mergeCell ref="K29:M29"/>
    <mergeCell ref="B13:C13"/>
    <mergeCell ref="A14:B14"/>
    <mergeCell ref="C14:F14"/>
    <mergeCell ref="K15:M15"/>
    <mergeCell ref="B12:C12"/>
    <mergeCell ref="A2:P2"/>
    <mergeCell ref="A3:P3"/>
    <mergeCell ref="C4:E4"/>
    <mergeCell ref="A17:P17"/>
    <mergeCell ref="G14:J14"/>
    <mergeCell ref="B11:C11"/>
    <mergeCell ref="K14:M14"/>
    <mergeCell ref="A15:B15"/>
    <mergeCell ref="C15:F15"/>
  </mergeCells>
  <conditionalFormatting sqref="D5:L5">
    <cfRule type="cellIs" priority="6" dxfId="0" operator="equal" stopIfTrue="1">
      <formula>$B$6</formula>
    </cfRule>
  </conditionalFormatting>
  <conditionalFormatting sqref="D20:L20">
    <cfRule type="cellIs" priority="2" dxfId="0" operator="equal" stopIfTrue="1">
      <formula>$B$21</formula>
    </cfRule>
  </conditionalFormatting>
  <printOptions horizontalCentered="1"/>
  <pageMargins left="0.5" right="0.5" top="0.25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showGridLines="0" tabSelected="1" zoomScale="90" zoomScaleNormal="90" zoomScalePageLayoutView="90" workbookViewId="0" topLeftCell="A1">
      <selection activeCell="A26" sqref="A26"/>
    </sheetView>
  </sheetViews>
  <sheetFormatPr defaultColWidth="10.875" defaultRowHeight="12.75"/>
  <cols>
    <col min="1" max="1" width="19.375" style="1" customWidth="1"/>
    <col min="2" max="2" width="6.00390625" style="1" customWidth="1"/>
    <col min="3" max="3" width="4.75390625" style="1" customWidth="1"/>
    <col min="4" max="13" width="5.375" style="1" customWidth="1"/>
    <col min="14" max="14" width="5.375" style="2" customWidth="1"/>
    <col min="15" max="16" width="5.375" style="3" customWidth="1"/>
    <col min="17" max="16384" width="10.875" style="1" customWidth="1"/>
  </cols>
  <sheetData>
    <row r="1" ht="13.5" thickBot="1"/>
    <row r="2" spans="1:16" ht="13.5" customHeight="1">
      <c r="A2" s="63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6" ht="15.75" customHeight="1">
      <c r="A3" s="66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ht="15.75" customHeight="1">
      <c r="A4" s="38" t="s">
        <v>20</v>
      </c>
      <c r="B4" s="56"/>
      <c r="C4" s="69" t="s">
        <v>0</v>
      </c>
      <c r="D4" s="70"/>
      <c r="E4" s="71"/>
      <c r="F4" s="44">
        <v>0.3541666666666667</v>
      </c>
      <c r="G4" s="6" t="s">
        <v>1</v>
      </c>
      <c r="H4" s="45">
        <v>18</v>
      </c>
      <c r="I4" s="55" t="s">
        <v>2</v>
      </c>
      <c r="J4" s="50"/>
      <c r="K4" s="50"/>
      <c r="L4" s="50"/>
      <c r="M4" s="51"/>
      <c r="N4" s="17"/>
      <c r="O4" s="18"/>
      <c r="P4" s="19"/>
    </row>
    <row r="5" spans="1:16" ht="15.75" customHeight="1">
      <c r="A5" s="16" t="s">
        <v>3</v>
      </c>
      <c r="B5" s="58" t="s">
        <v>4</v>
      </c>
      <c r="C5" s="9" t="s">
        <v>18</v>
      </c>
      <c r="D5" s="9">
        <v>10</v>
      </c>
      <c r="E5" s="9">
        <v>11</v>
      </c>
      <c r="F5" s="9">
        <v>12</v>
      </c>
      <c r="G5" s="9">
        <v>13</v>
      </c>
      <c r="H5" s="9">
        <v>14</v>
      </c>
      <c r="I5" s="9">
        <v>15</v>
      </c>
      <c r="J5" s="9">
        <v>16</v>
      </c>
      <c r="K5" s="9">
        <v>17</v>
      </c>
      <c r="L5" s="9">
        <v>18</v>
      </c>
      <c r="M5" s="9" t="s">
        <v>6</v>
      </c>
      <c r="N5" s="36"/>
      <c r="O5" s="37"/>
      <c r="P5" s="54"/>
    </row>
    <row r="6" spans="1:16" ht="15.75" customHeight="1">
      <c r="A6" s="16" t="s">
        <v>5</v>
      </c>
      <c r="B6" s="52"/>
      <c r="C6" s="32" t="s">
        <v>11</v>
      </c>
      <c r="D6" s="10">
        <v>455</v>
      </c>
      <c r="E6" s="10">
        <v>157</v>
      </c>
      <c r="F6" s="10">
        <v>372</v>
      </c>
      <c r="G6" s="10">
        <v>441</v>
      </c>
      <c r="H6" s="10">
        <v>158</v>
      </c>
      <c r="I6" s="10">
        <v>308</v>
      </c>
      <c r="J6" s="10">
        <v>324</v>
      </c>
      <c r="K6" s="10">
        <v>113</v>
      </c>
      <c r="L6" s="10">
        <v>462</v>
      </c>
      <c r="M6" s="9">
        <f>SUM(D6:L6)</f>
        <v>2790</v>
      </c>
      <c r="N6" s="21"/>
      <c r="O6" s="22"/>
      <c r="P6" s="23"/>
    </row>
    <row r="7" spans="1:16" ht="15.75" customHeight="1">
      <c r="A7" s="53" t="s">
        <v>17</v>
      </c>
      <c r="B7" s="57">
        <v>126</v>
      </c>
      <c r="C7" s="33" t="s">
        <v>12</v>
      </c>
      <c r="D7" s="9">
        <v>5</v>
      </c>
      <c r="E7" s="9">
        <v>3</v>
      </c>
      <c r="F7" s="9">
        <v>4</v>
      </c>
      <c r="G7" s="9">
        <v>5</v>
      </c>
      <c r="H7" s="9">
        <v>3</v>
      </c>
      <c r="I7" s="9">
        <v>4</v>
      </c>
      <c r="J7" s="9">
        <v>4</v>
      </c>
      <c r="K7" s="9">
        <v>3</v>
      </c>
      <c r="L7" s="9">
        <v>5</v>
      </c>
      <c r="M7" s="9">
        <f>SUM(D7:L7)</f>
        <v>36</v>
      </c>
      <c r="N7" s="9" t="s">
        <v>7</v>
      </c>
      <c r="O7" s="9" t="s">
        <v>8</v>
      </c>
      <c r="P7" s="20" t="s">
        <v>9</v>
      </c>
    </row>
    <row r="8" spans="1:16" ht="15.75" customHeight="1">
      <c r="A8" s="59" t="s">
        <v>34</v>
      </c>
      <c r="B8" s="39" t="s">
        <v>10</v>
      </c>
      <c r="C8" s="5" t="s">
        <v>7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24"/>
      <c r="P8" s="25"/>
    </row>
    <row r="9" spans="1:16" ht="24" customHeight="1">
      <c r="A9" s="49" t="s">
        <v>23</v>
      </c>
      <c r="B9" s="46"/>
      <c r="C9" s="26">
        <f>ROUND(B9*B7/113,0)</f>
        <v>0</v>
      </c>
      <c r="D9" s="89"/>
      <c r="E9" s="89"/>
      <c r="F9" s="89"/>
      <c r="G9" s="89"/>
      <c r="H9" s="89"/>
      <c r="I9" s="89"/>
      <c r="J9" s="89"/>
      <c r="K9" s="89"/>
      <c r="L9" s="89"/>
      <c r="M9" s="9"/>
      <c r="N9" s="27">
        <f>C9</f>
        <v>0</v>
      </c>
      <c r="O9" s="28"/>
      <c r="P9" s="25"/>
    </row>
    <row r="10" spans="1:16" ht="24" customHeight="1" thickBot="1">
      <c r="A10" s="49" t="s">
        <v>24</v>
      </c>
      <c r="B10" s="46"/>
      <c r="C10" s="26">
        <f>ROUND(B10*B$7/113,0)</f>
        <v>0</v>
      </c>
      <c r="D10" s="89"/>
      <c r="E10" s="89"/>
      <c r="F10" s="89"/>
      <c r="G10" s="89"/>
      <c r="H10" s="89"/>
      <c r="I10" s="89"/>
      <c r="J10" s="89"/>
      <c r="K10" s="89"/>
      <c r="L10" s="89"/>
      <c r="M10" s="41"/>
      <c r="N10" s="29">
        <f>C10</f>
        <v>0</v>
      </c>
      <c r="O10" s="30"/>
      <c r="P10" s="31"/>
    </row>
    <row r="11" spans="1:16" ht="24" customHeight="1" thickBot="1">
      <c r="A11" s="43"/>
      <c r="B11" s="73" t="s">
        <v>19</v>
      </c>
      <c r="C11" s="74"/>
      <c r="D11" s="9"/>
      <c r="E11" s="9"/>
      <c r="F11" s="9"/>
      <c r="G11" s="9"/>
      <c r="H11" s="9"/>
      <c r="I11" s="9"/>
      <c r="J11" s="9"/>
      <c r="K11" s="9"/>
      <c r="L11" s="36"/>
      <c r="M11" s="42"/>
      <c r="N11" s="40"/>
      <c r="O11" s="22"/>
      <c r="P11" s="19"/>
    </row>
    <row r="12" spans="1:16" ht="15" customHeight="1">
      <c r="A12" s="4"/>
      <c r="B12" s="61" t="s">
        <v>13</v>
      </c>
      <c r="C12" s="62"/>
      <c r="D12" s="9">
        <v>6</v>
      </c>
      <c r="E12" s="9">
        <v>16</v>
      </c>
      <c r="F12" s="9">
        <v>8</v>
      </c>
      <c r="G12" s="9">
        <v>2</v>
      </c>
      <c r="H12" s="9">
        <v>14</v>
      </c>
      <c r="I12" s="9">
        <v>12</v>
      </c>
      <c r="J12" s="9">
        <v>10</v>
      </c>
      <c r="K12" s="9">
        <v>18</v>
      </c>
      <c r="L12" s="9">
        <v>4</v>
      </c>
      <c r="M12" s="32"/>
      <c r="N12" s="35"/>
      <c r="O12" s="18"/>
      <c r="P12" s="19"/>
    </row>
    <row r="13" spans="1:16" ht="12" customHeight="1">
      <c r="A13" s="4"/>
      <c r="B13" s="83" t="s">
        <v>14</v>
      </c>
      <c r="C13" s="84"/>
      <c r="D13" s="47">
        <f>IF(D$5&gt;=$B$6,$F$4+(D$5-$B$6+1)*$H$4/1440,$L$13+((D$5-9)*$H$4/1440))</f>
        <v>0.4916666666666667</v>
      </c>
      <c r="E13" s="47">
        <f aca="true" t="shared" si="0" ref="E13:L13">IF(E$5&gt;=$B$6,$F$4+(E$5-$B$6+1)*$H$4/1440,$L$13+((E$5-9)*$H$4/1440))</f>
        <v>0.5041666666666667</v>
      </c>
      <c r="F13" s="47">
        <f t="shared" si="0"/>
        <v>0.5166666666666667</v>
      </c>
      <c r="G13" s="47">
        <f t="shared" si="0"/>
        <v>0.5291666666666667</v>
      </c>
      <c r="H13" s="47">
        <f t="shared" si="0"/>
        <v>0.5416666666666667</v>
      </c>
      <c r="I13" s="47">
        <f t="shared" si="0"/>
        <v>0.5541666666666667</v>
      </c>
      <c r="J13" s="47">
        <f t="shared" si="0"/>
        <v>0.5666666666666667</v>
      </c>
      <c r="K13" s="47">
        <f t="shared" si="0"/>
        <v>0.5791666666666667</v>
      </c>
      <c r="L13" s="47">
        <f t="shared" si="0"/>
        <v>0.5916666666666667</v>
      </c>
      <c r="M13" s="47"/>
      <c r="N13" s="35"/>
      <c r="O13" s="18"/>
      <c r="P13" s="19"/>
    </row>
    <row r="14" spans="1:16" ht="24.75" customHeight="1">
      <c r="A14" s="85" t="s">
        <v>21</v>
      </c>
      <c r="B14" s="86"/>
      <c r="C14" s="81" t="s">
        <v>15</v>
      </c>
      <c r="D14" s="82"/>
      <c r="E14" s="82"/>
      <c r="F14" s="82"/>
      <c r="G14" s="72"/>
      <c r="H14" s="72"/>
      <c r="I14" s="72"/>
      <c r="J14" s="72"/>
      <c r="K14" s="75"/>
      <c r="L14" s="76"/>
      <c r="M14" s="76"/>
      <c r="N14" s="11"/>
      <c r="O14" s="7"/>
      <c r="P14" s="8"/>
    </row>
    <row r="15" spans="1:16" s="15" customFormat="1" ht="24.75" customHeight="1" thickBot="1">
      <c r="A15" s="77" t="s">
        <v>22</v>
      </c>
      <c r="B15" s="78"/>
      <c r="C15" s="79" t="s">
        <v>16</v>
      </c>
      <c r="D15" s="80"/>
      <c r="E15" s="80"/>
      <c r="F15" s="80"/>
      <c r="G15" s="80"/>
      <c r="H15" s="80"/>
      <c r="I15" s="80"/>
      <c r="J15" s="80"/>
      <c r="K15" s="80"/>
      <c r="L15" s="80"/>
      <c r="M15" s="87"/>
      <c r="N15" s="12"/>
      <c r="O15" s="13"/>
      <c r="P15" s="14"/>
    </row>
    <row r="16" ht="55.5" customHeight="1" thickBot="1"/>
    <row r="17" spans="1:16" ht="15.75" customHeight="1">
      <c r="A17" s="63" t="s">
        <v>30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ht="15.75" customHeight="1">
      <c r="A18" s="66" t="s">
        <v>33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ht="15.75" customHeight="1">
      <c r="A19" s="38" t="s">
        <v>20</v>
      </c>
      <c r="B19" s="56"/>
      <c r="C19" s="69" t="s">
        <v>0</v>
      </c>
      <c r="D19" s="70"/>
      <c r="E19" s="71"/>
      <c r="F19" s="44">
        <v>0.3541666666666667</v>
      </c>
      <c r="G19" s="6" t="s">
        <v>1</v>
      </c>
      <c r="H19" s="45">
        <v>18</v>
      </c>
      <c r="I19" s="55" t="s">
        <v>2</v>
      </c>
      <c r="J19" s="50"/>
      <c r="K19" s="50"/>
      <c r="L19" s="50"/>
      <c r="M19" s="51"/>
      <c r="N19" s="17"/>
      <c r="O19" s="18"/>
      <c r="P19" s="19"/>
    </row>
    <row r="20" spans="1:16" ht="15.75" customHeight="1">
      <c r="A20" s="16" t="s">
        <v>3</v>
      </c>
      <c r="B20" s="58" t="s">
        <v>4</v>
      </c>
      <c r="C20" s="9" t="s">
        <v>18</v>
      </c>
      <c r="D20" s="9">
        <v>10</v>
      </c>
      <c r="E20" s="9">
        <v>11</v>
      </c>
      <c r="F20" s="9">
        <v>12</v>
      </c>
      <c r="G20" s="9">
        <v>13</v>
      </c>
      <c r="H20" s="9">
        <v>14</v>
      </c>
      <c r="I20" s="9">
        <v>15</v>
      </c>
      <c r="J20" s="9">
        <v>16</v>
      </c>
      <c r="K20" s="9">
        <v>17</v>
      </c>
      <c r="L20" s="9">
        <v>18</v>
      </c>
      <c r="M20" s="9" t="s">
        <v>6</v>
      </c>
      <c r="N20" s="36"/>
      <c r="O20" s="37"/>
      <c r="P20" s="54"/>
    </row>
    <row r="21" spans="1:16" ht="15.75" customHeight="1">
      <c r="A21" s="16" t="s">
        <v>5</v>
      </c>
      <c r="B21" s="52"/>
      <c r="C21" s="32" t="s">
        <v>11</v>
      </c>
      <c r="D21" s="10">
        <v>455</v>
      </c>
      <c r="E21" s="10">
        <v>157</v>
      </c>
      <c r="F21" s="10">
        <v>372</v>
      </c>
      <c r="G21" s="10">
        <v>441</v>
      </c>
      <c r="H21" s="10">
        <v>158</v>
      </c>
      <c r="I21" s="10">
        <v>308</v>
      </c>
      <c r="J21" s="10">
        <v>324</v>
      </c>
      <c r="K21" s="10">
        <v>113</v>
      </c>
      <c r="L21" s="10">
        <v>462</v>
      </c>
      <c r="M21" s="9">
        <f>SUM(D21:L21)</f>
        <v>2790</v>
      </c>
      <c r="N21" s="21"/>
      <c r="O21" s="22"/>
      <c r="P21" s="23"/>
    </row>
    <row r="22" spans="1:16" ht="15.75" customHeight="1">
      <c r="A22" s="53" t="s">
        <v>17</v>
      </c>
      <c r="B22" s="57">
        <v>126</v>
      </c>
      <c r="C22" s="33" t="s">
        <v>12</v>
      </c>
      <c r="D22" s="9">
        <v>5</v>
      </c>
      <c r="E22" s="9">
        <v>3</v>
      </c>
      <c r="F22" s="9">
        <v>4</v>
      </c>
      <c r="G22" s="9">
        <v>5</v>
      </c>
      <c r="H22" s="9">
        <v>3</v>
      </c>
      <c r="I22" s="9">
        <v>4</v>
      </c>
      <c r="J22" s="9">
        <v>4</v>
      </c>
      <c r="K22" s="9">
        <v>3</v>
      </c>
      <c r="L22" s="9">
        <v>5</v>
      </c>
      <c r="M22" s="9">
        <f>SUM(D22:L22)</f>
        <v>36</v>
      </c>
      <c r="N22" s="9" t="s">
        <v>7</v>
      </c>
      <c r="O22" s="9" t="s">
        <v>8</v>
      </c>
      <c r="P22" s="20" t="s">
        <v>9</v>
      </c>
    </row>
    <row r="23" spans="1:16" ht="15.75" customHeight="1">
      <c r="A23" s="59" t="s">
        <v>34</v>
      </c>
      <c r="B23" s="39" t="s">
        <v>10</v>
      </c>
      <c r="C23" s="5" t="s">
        <v>7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4"/>
      <c r="P23" s="25"/>
    </row>
    <row r="24" spans="1:16" ht="24" customHeight="1">
      <c r="A24" s="49" t="s">
        <v>23</v>
      </c>
      <c r="B24" s="46"/>
      <c r="C24" s="26">
        <f>ROUND(B24*B22/113,0)</f>
        <v>0</v>
      </c>
      <c r="D24" s="89"/>
      <c r="E24" s="89"/>
      <c r="F24" s="89"/>
      <c r="G24" s="89"/>
      <c r="H24" s="89"/>
      <c r="I24" s="89"/>
      <c r="J24" s="89"/>
      <c r="K24" s="89"/>
      <c r="L24" s="89"/>
      <c r="M24" s="9"/>
      <c r="N24" s="27">
        <f>C24</f>
        <v>0</v>
      </c>
      <c r="O24" s="28"/>
      <c r="P24" s="25"/>
    </row>
    <row r="25" spans="1:16" ht="24" customHeight="1" thickBot="1">
      <c r="A25" s="49" t="s">
        <v>24</v>
      </c>
      <c r="B25" s="46"/>
      <c r="C25" s="26">
        <f>ROUND(B25*B$7/113,0)</f>
        <v>0</v>
      </c>
      <c r="D25" s="89"/>
      <c r="E25" s="89"/>
      <c r="F25" s="89"/>
      <c r="G25" s="89"/>
      <c r="H25" s="89"/>
      <c r="I25" s="89"/>
      <c r="J25" s="89"/>
      <c r="K25" s="89"/>
      <c r="L25" s="89"/>
      <c r="M25" s="41"/>
      <c r="N25" s="29">
        <f>C25</f>
        <v>0</v>
      </c>
      <c r="O25" s="30"/>
      <c r="P25" s="31"/>
    </row>
    <row r="26" spans="1:16" ht="24" customHeight="1" thickBot="1">
      <c r="A26" s="43"/>
      <c r="B26" s="73" t="s">
        <v>19</v>
      </c>
      <c r="C26" s="74"/>
      <c r="D26" s="9"/>
      <c r="E26" s="9"/>
      <c r="F26" s="9"/>
      <c r="G26" s="9"/>
      <c r="H26" s="9"/>
      <c r="I26" s="9"/>
      <c r="J26" s="9"/>
      <c r="K26" s="9"/>
      <c r="L26" s="36"/>
      <c r="M26" s="42"/>
      <c r="N26" s="40"/>
      <c r="O26" s="22"/>
      <c r="P26" s="19"/>
    </row>
    <row r="27" spans="1:16" ht="15" customHeight="1">
      <c r="A27" s="4"/>
      <c r="B27" s="61" t="s">
        <v>13</v>
      </c>
      <c r="C27" s="62"/>
      <c r="D27" s="9">
        <v>6</v>
      </c>
      <c r="E27" s="9">
        <v>16</v>
      </c>
      <c r="F27" s="9">
        <v>8</v>
      </c>
      <c r="G27" s="9">
        <v>2</v>
      </c>
      <c r="H27" s="9">
        <v>14</v>
      </c>
      <c r="I27" s="9">
        <v>12</v>
      </c>
      <c r="J27" s="9">
        <v>10</v>
      </c>
      <c r="K27" s="9">
        <v>18</v>
      </c>
      <c r="L27" s="9">
        <v>4</v>
      </c>
      <c r="M27" s="32"/>
      <c r="N27" s="35"/>
      <c r="O27" s="18"/>
      <c r="P27" s="19"/>
    </row>
    <row r="28" spans="1:16" ht="12" customHeight="1">
      <c r="A28" s="4"/>
      <c r="B28" s="83" t="s">
        <v>14</v>
      </c>
      <c r="C28" s="84"/>
      <c r="D28" s="47">
        <f>IF(D$20&gt;=$B$21,$F$19+(D$20-$B$21+1)*$H$4/1440,$L$28+((D$20-9)*$H$4/1440))</f>
        <v>0.4916666666666667</v>
      </c>
      <c r="E28" s="47">
        <f>IF(E$20&gt;=$B$21,$F$19+(E$20-$B$21+1)*$H$4/1440,$L$28+((E$20-9)*$H$4/1440))</f>
        <v>0.5041666666666667</v>
      </c>
      <c r="F28" s="47">
        <f>IF(F$20&gt;=$B$21,$F$19+(F$20-$B$21+1)*$H$4/1440,$L$28+((F$20-9)*$H$4/1440))</f>
        <v>0.5166666666666667</v>
      </c>
      <c r="G28" s="47">
        <f>IF(G$20&gt;=$B$21,$F$19+(G$20-$B$21+1)*$H$4/1440,$L$28+((G$20-9)*$H$4/1440))</f>
        <v>0.5291666666666667</v>
      </c>
      <c r="H28" s="47">
        <f>IF(H$20&gt;=$B$21,$F$19+(H$20-$B$21+1)*$H$4/1440,$L$28+((H$20-9)*$H$4/1440))</f>
        <v>0.5416666666666667</v>
      </c>
      <c r="I28" s="47">
        <f>IF(I$20&gt;=$B$21,$F$19+(I$20-$B$21+1)*$H$4/1440,$L$28+((I$20-9)*$H$4/1440))</f>
        <v>0.5541666666666667</v>
      </c>
      <c r="J28" s="47">
        <f>IF(J$20&gt;=$B$21,$F$19+(J$20-$B$21+1)*$H$4/1440,$L$28+((J$20-9)*$H$4/1440))</f>
        <v>0.5666666666666667</v>
      </c>
      <c r="K28" s="47">
        <f>IF(K$20&gt;=$B$21,$F$19+(K$20-$B$21+1)*$H$4/1440,$L$28+((K$20-9)*$H$4/1440))</f>
        <v>0.5791666666666667</v>
      </c>
      <c r="L28" s="47">
        <f>IF(L$20&gt;=$B$21,$F$19+(L$20-$B$21+1)*$H$4/1440,$L$28+((L$20-9)*$H$4/1440))</f>
        <v>0.5916666666666667</v>
      </c>
      <c r="M28" s="34"/>
      <c r="N28" s="35"/>
      <c r="O28" s="18"/>
      <c r="P28" s="19"/>
    </row>
    <row r="29" spans="1:16" ht="24.75" customHeight="1">
      <c r="A29" s="85" t="s">
        <v>21</v>
      </c>
      <c r="B29" s="86"/>
      <c r="C29" s="81" t="s">
        <v>15</v>
      </c>
      <c r="D29" s="82"/>
      <c r="E29" s="82"/>
      <c r="F29" s="82"/>
      <c r="G29" s="72"/>
      <c r="H29" s="72"/>
      <c r="I29" s="72"/>
      <c r="J29" s="72"/>
      <c r="K29" s="75"/>
      <c r="L29" s="76"/>
      <c r="M29" s="76"/>
      <c r="N29" s="11"/>
      <c r="O29" s="7"/>
      <c r="P29" s="8"/>
    </row>
    <row r="30" spans="1:16" s="15" customFormat="1" ht="24.75" customHeight="1" thickBot="1">
      <c r="A30" s="77" t="s">
        <v>22</v>
      </c>
      <c r="B30" s="78"/>
      <c r="C30" s="79" t="s">
        <v>16</v>
      </c>
      <c r="D30" s="80"/>
      <c r="E30" s="80"/>
      <c r="F30" s="80"/>
      <c r="G30" s="80"/>
      <c r="H30" s="80"/>
      <c r="I30" s="80"/>
      <c r="J30" s="80"/>
      <c r="K30" s="80"/>
      <c r="L30" s="80"/>
      <c r="M30" s="87"/>
      <c r="N30" s="12"/>
      <c r="O30" s="13"/>
      <c r="P30" s="14"/>
    </row>
    <row r="31" spans="1:17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15" customFormat="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>
      <c r="G42" s="48"/>
    </row>
    <row r="43" ht="33" customHeight="1"/>
    <row r="44" ht="33" customHeight="1"/>
    <row r="45" ht="17.25" customHeight="1"/>
    <row r="46" ht="13.5" customHeight="1"/>
    <row r="47" ht="24.75" customHeight="1"/>
    <row r="48" ht="24.75" customHeight="1"/>
    <row r="49" ht="12.75"/>
  </sheetData>
  <sheetProtection/>
  <mergeCells count="28">
    <mergeCell ref="A29:B29"/>
    <mergeCell ref="C29:F29"/>
    <mergeCell ref="G29:J29"/>
    <mergeCell ref="K29:M29"/>
    <mergeCell ref="A30:B30"/>
    <mergeCell ref="C30:F30"/>
    <mergeCell ref="G30:J30"/>
    <mergeCell ref="K30:M30"/>
    <mergeCell ref="A17:P17"/>
    <mergeCell ref="A18:P18"/>
    <mergeCell ref="C19:E19"/>
    <mergeCell ref="B26:C26"/>
    <mergeCell ref="B27:C27"/>
    <mergeCell ref="B28:C28"/>
    <mergeCell ref="A14:B14"/>
    <mergeCell ref="C14:F14"/>
    <mergeCell ref="G14:J14"/>
    <mergeCell ref="K14:M14"/>
    <mergeCell ref="A15:B15"/>
    <mergeCell ref="C15:F15"/>
    <mergeCell ref="G15:J15"/>
    <mergeCell ref="K15:M15"/>
    <mergeCell ref="A2:P2"/>
    <mergeCell ref="A3:P3"/>
    <mergeCell ref="C4:E4"/>
    <mergeCell ref="B11:C11"/>
    <mergeCell ref="B12:C12"/>
    <mergeCell ref="B13:C13"/>
  </mergeCells>
  <conditionalFormatting sqref="D5:L5">
    <cfRule type="cellIs" priority="2" dxfId="0" operator="equal" stopIfTrue="1">
      <formula>$B$6</formula>
    </cfRule>
  </conditionalFormatting>
  <conditionalFormatting sqref="D20:L20">
    <cfRule type="cellIs" priority="1" dxfId="0" operator="equal" stopIfTrue="1">
      <formula>$B$21</formula>
    </cfRule>
  </conditionalFormatting>
  <printOptions horizontalCentered="1"/>
  <pageMargins left="0.5" right="0.5" top="0.25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Howell</dc:creator>
  <cp:keywords/>
  <dc:description/>
  <cp:lastModifiedBy>George Hinds</cp:lastModifiedBy>
  <cp:lastPrinted>2016-03-05T18:28:33Z</cp:lastPrinted>
  <dcterms:created xsi:type="dcterms:W3CDTF">2012-04-28T15:45:23Z</dcterms:created>
  <dcterms:modified xsi:type="dcterms:W3CDTF">2016-03-05T18:30:25Z</dcterms:modified>
  <cp:category/>
  <cp:version/>
  <cp:contentType/>
  <cp:contentStatus/>
</cp:coreProperties>
</file>